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H REYES\Desktop\PERIODO OCTUBRE 2022-MARZO 2023\"/>
    </mc:Choice>
  </mc:AlternateContent>
  <bookViews>
    <workbookView xWindow="7950" yWindow="1260" windowWidth="7500" windowHeight="10500"/>
  </bookViews>
  <sheets>
    <sheet name="Formato ejempl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M12" i="1" l="1"/>
  <c r="M16" i="1" l="1"/>
  <c r="K15" i="1"/>
  <c r="K16" i="1" s="1"/>
  <c r="M24" i="1"/>
  <c r="K24" i="1"/>
  <c r="K20" i="1"/>
  <c r="I20" i="1"/>
  <c r="G20" i="1"/>
  <c r="E20" i="1"/>
  <c r="M48" i="1" l="1"/>
  <c r="M47" i="1"/>
  <c r="M46" i="1"/>
  <c r="M50" i="1" s="1"/>
  <c r="K46" i="1"/>
  <c r="I47" i="1"/>
  <c r="I46" i="1"/>
  <c r="G46" i="1"/>
  <c r="E46" i="1"/>
  <c r="M44" i="1" l="1"/>
  <c r="P41" i="1" s="1"/>
  <c r="P49" i="1"/>
  <c r="E47" i="1" l="1"/>
  <c r="K36" i="1" l="1"/>
  <c r="I36" i="1"/>
  <c r="E28" i="1"/>
  <c r="K12" i="1"/>
  <c r="I12" i="1" l="1"/>
  <c r="G12" i="1"/>
  <c r="E7" i="2" l="1"/>
  <c r="E12" i="1" l="1"/>
  <c r="M32" i="1" l="1"/>
  <c r="K32" i="1" l="1"/>
  <c r="K47" i="1"/>
  <c r="K48" i="1" l="1"/>
  <c r="K50" i="1" s="1"/>
  <c r="I32" i="1"/>
  <c r="I28" i="1"/>
  <c r="I8" i="1"/>
  <c r="G32" i="1"/>
  <c r="G28" i="1"/>
  <c r="G24" i="1"/>
  <c r="G8" i="1"/>
  <c r="E24" i="1"/>
  <c r="E8" i="1"/>
  <c r="P5" i="1" s="1"/>
  <c r="E32" i="1"/>
  <c r="P21" i="1" l="1"/>
  <c r="P46" i="1"/>
  <c r="I48" i="1" l="1"/>
  <c r="I50" i="1" s="1"/>
  <c r="G48" i="1"/>
  <c r="E48" i="1"/>
  <c r="E50" i="1" s="1"/>
  <c r="G47" i="1"/>
  <c r="G50" i="1" s="1"/>
  <c r="P47" i="1" l="1"/>
  <c r="P48" i="1"/>
  <c r="Q47" i="1" l="1"/>
  <c r="P50" i="1"/>
  <c r="Q46" i="1" l="1"/>
  <c r="P51" i="1"/>
  <c r="Q50" i="1" l="1"/>
  <c r="R46" i="1"/>
</calcChain>
</file>

<file path=xl/comments1.xml><?xml version="1.0" encoding="utf-8"?>
<comments xmlns="http://schemas.openxmlformats.org/spreadsheetml/2006/main">
  <authors>
    <author>Ing. Edwin Osorio</author>
  </authors>
  <commentList>
    <comment ref="R46" authorId="0" shapeId="0">
      <text>
        <r>
          <rPr>
            <b/>
            <sz val="8"/>
            <color indexed="81"/>
            <rFont val="Tahoma"/>
            <family val="2"/>
          </rPr>
          <t>Ing. Edwin Osorio:</t>
        </r>
        <r>
          <rPr>
            <sz val="8"/>
            <color indexed="81"/>
            <rFont val="Tahoma"/>
            <family val="2"/>
          </rPr>
          <t xml:space="preserve">
Cumple con la relación de que por cada hora de docencia este entre 1,5 y 2 horas de los demás componentes de aprendizaje</t>
        </r>
      </text>
    </comment>
    <comment ref="G50" authorId="0" shapeId="0">
      <text>
        <r>
          <rPr>
            <b/>
            <sz val="8"/>
            <color indexed="81"/>
            <rFont val="Tahoma"/>
            <family val="2"/>
          </rPr>
          <t>Ing. Edwin Osorio:</t>
        </r>
        <r>
          <rPr>
            <sz val="8"/>
            <color indexed="81"/>
            <rFont val="Tahoma"/>
            <family val="2"/>
          </rPr>
          <t xml:space="preserve">
Esta en el rango de 720 y 880 según RRA</t>
        </r>
      </text>
    </comment>
    <comment ref="P51" authorId="0" shapeId="0">
      <text>
        <r>
          <rPr>
            <b/>
            <sz val="8"/>
            <color indexed="81"/>
            <rFont val="Tahoma"/>
            <family val="2"/>
          </rPr>
          <t>Ing. Edwin Osorio:</t>
        </r>
        <r>
          <rPr>
            <sz val="8"/>
            <color indexed="81"/>
            <rFont val="Tahoma"/>
            <family val="2"/>
          </rPr>
          <t xml:space="preserve">
Esta en el rango de 3200 y 3360, según el RRA</t>
        </r>
      </text>
    </comment>
  </commentList>
</comments>
</file>

<file path=xl/sharedStrings.xml><?xml version="1.0" encoding="utf-8"?>
<sst xmlns="http://schemas.openxmlformats.org/spreadsheetml/2006/main" count="122" uniqueCount="69">
  <si>
    <t>UNIDADES DE  ORGANIZACIÓN CURRICULAR</t>
  </si>
  <si>
    <t>CAMPOS DE FORMACIÓN</t>
  </si>
  <si>
    <t>ACTIVIDADES DE APRENDIZAJE</t>
  </si>
  <si>
    <t>HORAS</t>
  </si>
  <si>
    <t>MATERIA</t>
  </si>
  <si>
    <t>BÁSICA</t>
  </si>
  <si>
    <t>Fundamentos Teóricos</t>
  </si>
  <si>
    <t>Componente de docencia</t>
  </si>
  <si>
    <t>Componente de prácticas de aplicación y experimentación</t>
  </si>
  <si>
    <t>Componente de aprendizaje autónomo</t>
  </si>
  <si>
    <t>Total Asignatura</t>
  </si>
  <si>
    <t>Adaptación e innovación tecnológica</t>
  </si>
  <si>
    <t>Integración de saberes, contexto y cultura</t>
  </si>
  <si>
    <t>Comunicación y lenguaje</t>
  </si>
  <si>
    <t>PROFESIONAL</t>
  </si>
  <si>
    <t>TITULACIÓN</t>
  </si>
  <si>
    <t>TOTAL HORAS CARRERA</t>
  </si>
  <si>
    <t>TOTAL COMPONENTE DOCENTE</t>
  </si>
  <si>
    <t>TOTAL COMPONENTE PRÁCTICAS EXPERIMENTALES</t>
  </si>
  <si>
    <t>TOTAL COMPONENTE TRABAJO AUTÓNOMO</t>
  </si>
  <si>
    <t>TOTAL PERÍODO ACADÉMICO</t>
  </si>
  <si>
    <t>TOTAL HORAS ESTRUCTURA CURRICULAR</t>
  </si>
  <si>
    <t>TOTAL PRÁCTICAS PREPROFESIONALES</t>
  </si>
  <si>
    <t>SUBTOTAL HORAS CARRERA</t>
  </si>
  <si>
    <t>Opción de Trabajo de titulación</t>
  </si>
  <si>
    <t>PERÍODO I</t>
  </si>
  <si>
    <t>PERÍODO II</t>
  </si>
  <si>
    <t>PERIODO III</t>
  </si>
  <si>
    <t>PERIODO IV</t>
  </si>
  <si>
    <t>PERIODO V</t>
  </si>
  <si>
    <t xml:space="preserve">Titulación </t>
  </si>
  <si>
    <t xml:space="preserve"> </t>
  </si>
  <si>
    <t>Articuladas a  Tic´s aplicada a la gestión Policial I ,Instrucción policial I
(Servicio a la comunidad)</t>
  </si>
  <si>
    <t>Articuladas a Tic´s aplicada a la Gestión Policial III, Instrucción policial III
(Institucional, empresarial)</t>
  </si>
  <si>
    <t>Articuladas a Tic´s aplicada a la gestión Policial II, Instrucción policial II 
(Servicio a la comunidad)</t>
  </si>
  <si>
    <t>Articuladas a Mediación y negociación
(Institucional, empresarial)</t>
  </si>
  <si>
    <t>Articuladas a Técnicas de investigación del delito, Administracion de procesos y gestión de recursos humanos y materiales II, Sistemas penitenciarios
(Institucional, empresarial)</t>
  </si>
  <si>
    <t>G</t>
  </si>
  <si>
    <t>MALLA CURRICULAR DE TECNOLOGIA SUPERIOR EN SEGURIDAD CIUDADADANA Y ORDEN PUBLICO</t>
  </si>
  <si>
    <t>Matematica TSSCOP-FB01</t>
  </si>
  <si>
    <t xml:space="preserve">Metodología de investigación TSSCOP-FB02 </t>
  </si>
  <si>
    <t>Ingles I TSSCOP-FB03</t>
  </si>
  <si>
    <t>Código Orgánico Integral Penal  I TSSCOP-FP04</t>
  </si>
  <si>
    <t xml:space="preserve">Tic´s aplicada a la gestión Policial I  TSSCOP-FP05 </t>
  </si>
  <si>
    <t>Instrucción policial I  TSSCOP-FP06</t>
  </si>
  <si>
    <t>Doctrina Policial I TSSCOP-FB07</t>
  </si>
  <si>
    <t>Primeros Auxilios TSSCOP-FB08</t>
  </si>
  <si>
    <t>Ingles II TSSCOP-FB09</t>
  </si>
  <si>
    <t>Código Orgánico Integral Penal  II TSSCOP-FP10</t>
  </si>
  <si>
    <t>Tic´s aplicada a la gestión Policial II TSSCOP-FP11</t>
  </si>
  <si>
    <t>Instrucción policial II  TSSCOP-FP12</t>
  </si>
  <si>
    <t>Doctrina Policial II TSSCOP-FB13</t>
  </si>
  <si>
    <t>Prevención de riesgos y administración de emergencias. TSSCOP-FB14</t>
  </si>
  <si>
    <t>Ingles III TSSCOP-FB15</t>
  </si>
  <si>
    <t>Tic´s aplicada a la Gestión Policial III  TSSCOP-FP16</t>
  </si>
  <si>
    <t>Instrucción policial III TSSCOP-FP17</t>
  </si>
  <si>
    <t>Derechos humanos   TSSCOP-FP18</t>
  </si>
  <si>
    <t>Seguridad Humana y Seguridad Ciudadana. TSSCOP-FB19</t>
  </si>
  <si>
    <t>Realidad Nacional TSSCOP-FB20</t>
  </si>
  <si>
    <t>Ingles IV TSSCOP-FB21</t>
  </si>
  <si>
    <t xml:space="preserve">
Administración de procesos y gestión de recursos humanos y materiales I TSSCOP-FP22
</t>
  </si>
  <si>
    <t>Mediación y negociación TSSCOP-FP23</t>
  </si>
  <si>
    <t>Derechos humanos II TSSCOP-FP24</t>
  </si>
  <si>
    <t>Técnicas de investigación del delito TSSCOP-FB25</t>
  </si>
  <si>
    <t>Liderazgo y relaciones Humanas TSSCOP-FB26</t>
  </si>
  <si>
    <t xml:space="preserve">
Administración de procesos y gestión de recursos humanos y materiales IITSSCOP-FP27</t>
  </si>
  <si>
    <t xml:space="preserve">Sistemas penitenciarios TSSCOP-FP28 </t>
  </si>
  <si>
    <t>Evaluación de Proyectos TSSCOP-FP29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</si>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</sst>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#,##0.00;[Red]#,##0.00"/>
    <numFmt numFmtId="166" formatCode="#,##0.0;[Red]#,##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4" fillId="7" borderId="0" xfId="0" applyFont="1" applyFill="1" applyBorder="1" applyAlignment="1">
      <alignment horizontal="left" vertical="center"/>
    </xf>
    <xf numFmtId="0" fontId="2" fillId="7" borderId="0" xfId="0" applyFont="1" applyFill="1" applyBorder="1"/>
    <xf numFmtId="0" fontId="4" fillId="7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1" fillId="7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7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6" borderId="12" xfId="0" applyNumberFormat="1" applyFont="1" applyFill="1" applyBorder="1"/>
    <xf numFmtId="166" fontId="7" fillId="0" borderId="0" xfId="0" applyNumberFormat="1" applyFont="1"/>
    <xf numFmtId="165" fontId="7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2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11" fillId="0" borderId="12" xfId="0" applyNumberFormat="1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7" fillId="0" borderId="12" xfId="0" applyNumberFormat="1" applyFont="1" applyBorder="1"/>
    <xf numFmtId="164" fontId="12" fillId="6" borderId="18" xfId="0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left" vertical="center"/>
    </xf>
    <xf numFmtId="164" fontId="9" fillId="0" borderId="2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/>
    </xf>
    <xf numFmtId="0" fontId="10" fillId="7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tabSelected="1" topLeftCell="D4" zoomScale="80" zoomScaleNormal="80" workbookViewId="0">
      <selection activeCell="L25" sqref="L25:L27"/>
    </sheetView>
  </sheetViews>
  <sheetFormatPr baseColWidth="10" defaultRowHeight="15" x14ac:dyDescent="0.25"/>
  <cols>
    <col min="1" max="1" width="16.7109375" customWidth="1"/>
    <col min="2" max="2" width="18.28515625" customWidth="1"/>
    <col min="3" max="3" width="32.85546875" customWidth="1"/>
    <col min="4" max="4" width="38.5703125" customWidth="1"/>
    <col min="5" max="5" width="7" customWidth="1"/>
    <col min="6" max="6" width="36.5703125" customWidth="1"/>
    <col min="7" max="7" width="7" customWidth="1"/>
    <col min="8" max="8" width="21.85546875" customWidth="1"/>
    <col min="9" max="9" width="7.140625" customWidth="1"/>
    <col min="10" max="10" width="26.7109375" customWidth="1"/>
    <col min="11" max="11" width="7.28515625" customWidth="1"/>
    <col min="12" max="12" width="21.5703125" customWidth="1"/>
    <col min="13" max="13" width="11.7109375" style="12" customWidth="1"/>
    <col min="14" max="14" width="18.140625" customWidth="1"/>
    <col min="15" max="15" width="7.5703125" customWidth="1"/>
    <col min="16" max="16" width="9.7109375" customWidth="1"/>
    <col min="17" max="17" width="10.7109375" customWidth="1"/>
    <col min="18" max="18" width="5.7109375" customWidth="1"/>
    <col min="19" max="19" width="6.7109375" customWidth="1"/>
    <col min="20" max="20" width="6.85546875" customWidth="1"/>
    <col min="21" max="21" width="8" customWidth="1"/>
    <col min="22" max="22" width="11.42578125" hidden="1" customWidth="1"/>
    <col min="23" max="23" width="2.7109375" customWidth="1"/>
    <col min="24" max="25" width="11.42578125" hidden="1" customWidth="1"/>
  </cols>
  <sheetData>
    <row r="1" spans="1:30" s="13" customFormat="1" ht="12.75" x14ac:dyDescent="0.2">
      <c r="A1" s="151" t="s">
        <v>38</v>
      </c>
      <c r="B1" s="151"/>
      <c r="C1" s="151"/>
      <c r="D1" s="151"/>
      <c r="E1" s="151"/>
      <c r="F1" s="151"/>
      <c r="G1" s="151"/>
      <c r="H1" s="151"/>
      <c r="M1" s="14"/>
    </row>
    <row r="2" spans="1:30" s="13" customFormat="1" ht="14.25" customHeight="1" thickBo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5"/>
      <c r="O2" s="15"/>
    </row>
    <row r="3" spans="1:30" s="14" customFormat="1" ht="17.25" customHeight="1" x14ac:dyDescent="0.2">
      <c r="A3" s="135" t="s">
        <v>0</v>
      </c>
      <c r="B3" s="137" t="s">
        <v>1</v>
      </c>
      <c r="C3" s="137" t="s">
        <v>2</v>
      </c>
      <c r="D3" s="72" t="s">
        <v>25</v>
      </c>
      <c r="E3" s="72"/>
      <c r="F3" s="72" t="s">
        <v>26</v>
      </c>
      <c r="G3" s="72"/>
      <c r="H3" s="72" t="s">
        <v>27</v>
      </c>
      <c r="I3" s="72"/>
      <c r="J3" s="72" t="s">
        <v>28</v>
      </c>
      <c r="K3" s="72"/>
      <c r="L3" s="72" t="s">
        <v>29</v>
      </c>
      <c r="M3" s="72"/>
      <c r="N3" s="72" t="s">
        <v>29</v>
      </c>
      <c r="O3" s="72"/>
      <c r="P3" s="115" t="s">
        <v>23</v>
      </c>
      <c r="Q3" s="112" t="s">
        <v>16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s="13" customFormat="1" ht="29.25" customHeight="1" thickBot="1" x14ac:dyDescent="0.25">
      <c r="A4" s="136"/>
      <c r="B4" s="138"/>
      <c r="C4" s="138"/>
      <c r="D4" s="18" t="s">
        <v>4</v>
      </c>
      <c r="E4" s="18" t="s">
        <v>3</v>
      </c>
      <c r="F4" s="18" t="s">
        <v>4</v>
      </c>
      <c r="G4" s="18" t="s">
        <v>3</v>
      </c>
      <c r="H4" s="18" t="s">
        <v>4</v>
      </c>
      <c r="I4" s="18" t="s">
        <v>3</v>
      </c>
      <c r="J4" s="18" t="s">
        <v>4</v>
      </c>
      <c r="K4" s="18" t="s">
        <v>3</v>
      </c>
      <c r="L4" s="18" t="s">
        <v>4</v>
      </c>
      <c r="M4" s="18" t="s">
        <v>3</v>
      </c>
      <c r="N4" s="18" t="s">
        <v>4</v>
      </c>
      <c r="O4" s="18" t="s">
        <v>3</v>
      </c>
      <c r="P4" s="116"/>
      <c r="Q4" s="112"/>
    </row>
    <row r="5" spans="1:30" s="13" customFormat="1" ht="12.75" x14ac:dyDescent="0.2">
      <c r="A5" s="142" t="s">
        <v>5</v>
      </c>
      <c r="B5" s="149" t="s">
        <v>6</v>
      </c>
      <c r="C5" s="19" t="s">
        <v>7</v>
      </c>
      <c r="D5" s="73" t="s">
        <v>39</v>
      </c>
      <c r="E5" s="20">
        <v>40</v>
      </c>
      <c r="F5" s="80" t="s">
        <v>45</v>
      </c>
      <c r="G5" s="21">
        <v>40</v>
      </c>
      <c r="H5" s="118" t="s">
        <v>51</v>
      </c>
      <c r="I5" s="21">
        <v>40</v>
      </c>
      <c r="J5" s="125"/>
      <c r="K5" s="21"/>
      <c r="L5" s="127"/>
      <c r="M5" s="22"/>
      <c r="N5" s="119"/>
      <c r="O5" s="22"/>
      <c r="P5" s="121">
        <f>E8+E12+E20+G20+G8+I8+I20+K20+K8+M12+M8+K12+K16+I16+I12+G12+G16+E16+M16</f>
        <v>1420</v>
      </c>
    </row>
    <row r="6" spans="1:30" s="13" customFormat="1" ht="25.5" x14ac:dyDescent="0.2">
      <c r="A6" s="143"/>
      <c r="B6" s="150"/>
      <c r="C6" s="23" t="s">
        <v>8</v>
      </c>
      <c r="D6" s="74"/>
      <c r="E6" s="24">
        <v>30</v>
      </c>
      <c r="F6" s="117"/>
      <c r="G6" s="24">
        <v>30</v>
      </c>
      <c r="H6" s="83"/>
      <c r="I6" s="24">
        <v>30</v>
      </c>
      <c r="J6" s="124"/>
      <c r="K6" s="24"/>
      <c r="L6" s="128"/>
      <c r="M6" s="24"/>
      <c r="N6" s="84"/>
      <c r="O6" s="21"/>
      <c r="P6" s="122"/>
    </row>
    <row r="7" spans="1:30" s="13" customFormat="1" ht="12.75" x14ac:dyDescent="0.2">
      <c r="A7" s="143"/>
      <c r="B7" s="150"/>
      <c r="C7" s="25" t="s">
        <v>9</v>
      </c>
      <c r="D7" s="74"/>
      <c r="E7" s="26">
        <v>30</v>
      </c>
      <c r="F7" s="117"/>
      <c r="G7" s="26">
        <v>30</v>
      </c>
      <c r="H7" s="83"/>
      <c r="I7" s="26">
        <v>30</v>
      </c>
      <c r="J7" s="124"/>
      <c r="K7" s="26"/>
      <c r="L7" s="128"/>
      <c r="M7" s="26"/>
      <c r="N7" s="84"/>
      <c r="O7" s="27"/>
      <c r="P7" s="122"/>
    </row>
    <row r="8" spans="1:30" s="13" customFormat="1" ht="12.75" x14ac:dyDescent="0.2">
      <c r="A8" s="143"/>
      <c r="B8" s="150"/>
      <c r="C8" s="140" t="s">
        <v>10</v>
      </c>
      <c r="D8" s="140"/>
      <c r="E8" s="27">
        <f>SUM(E5:E7)</f>
        <v>100</v>
      </c>
      <c r="F8" s="28"/>
      <c r="G8" s="27">
        <f>SUM(G5:G7)</f>
        <v>100</v>
      </c>
      <c r="H8" s="28"/>
      <c r="I8" s="27">
        <f>SUM(I5:I7)</f>
        <v>100</v>
      </c>
      <c r="J8" s="28"/>
      <c r="K8" s="27"/>
      <c r="L8" s="28"/>
      <c r="M8" s="27"/>
      <c r="N8" s="28"/>
      <c r="O8" s="27"/>
      <c r="P8" s="122"/>
    </row>
    <row r="9" spans="1:30" s="13" customFormat="1" ht="18" customHeight="1" x14ac:dyDescent="0.2">
      <c r="A9" s="143"/>
      <c r="B9" s="150" t="s">
        <v>11</v>
      </c>
      <c r="C9" s="25" t="s">
        <v>7</v>
      </c>
      <c r="D9" s="74" t="s">
        <v>40</v>
      </c>
      <c r="E9" s="21">
        <v>40</v>
      </c>
      <c r="F9" s="120" t="s">
        <v>46</v>
      </c>
      <c r="G9" s="20">
        <v>40</v>
      </c>
      <c r="H9" s="82" t="s">
        <v>52</v>
      </c>
      <c r="I9" s="21">
        <v>40</v>
      </c>
      <c r="J9" s="126" t="s">
        <v>57</v>
      </c>
      <c r="K9" s="29">
        <v>40</v>
      </c>
      <c r="L9" s="129" t="s">
        <v>63</v>
      </c>
      <c r="M9" s="27">
        <v>60</v>
      </c>
      <c r="N9" s="84"/>
      <c r="O9" s="21"/>
      <c r="P9" s="122"/>
    </row>
    <row r="10" spans="1:30" s="13" customFormat="1" ht="25.5" x14ac:dyDescent="0.2">
      <c r="A10" s="143"/>
      <c r="B10" s="150"/>
      <c r="C10" s="23" t="s">
        <v>8</v>
      </c>
      <c r="D10" s="74"/>
      <c r="E10" s="24">
        <v>30</v>
      </c>
      <c r="F10" s="120"/>
      <c r="G10" s="24">
        <v>30</v>
      </c>
      <c r="H10" s="82"/>
      <c r="I10" s="24">
        <v>30</v>
      </c>
      <c r="J10" s="126"/>
      <c r="K10" s="24">
        <v>30</v>
      </c>
      <c r="L10" s="130"/>
      <c r="M10" s="30">
        <v>30</v>
      </c>
      <c r="N10" s="84"/>
      <c r="O10" s="21"/>
      <c r="P10" s="122"/>
    </row>
    <row r="11" spans="1:30" s="13" customFormat="1" ht="12.75" x14ac:dyDescent="0.2">
      <c r="A11" s="143"/>
      <c r="B11" s="150"/>
      <c r="C11" s="25" t="s">
        <v>9</v>
      </c>
      <c r="D11" s="74"/>
      <c r="E11" s="26">
        <v>30</v>
      </c>
      <c r="F11" s="120"/>
      <c r="G11" s="26">
        <v>30</v>
      </c>
      <c r="H11" s="82"/>
      <c r="I11" s="26">
        <v>30</v>
      </c>
      <c r="J11" s="126"/>
      <c r="K11" s="26">
        <v>30</v>
      </c>
      <c r="L11" s="130"/>
      <c r="M11" s="26">
        <v>30</v>
      </c>
      <c r="N11" s="84"/>
      <c r="O11" s="27"/>
      <c r="P11" s="122"/>
    </row>
    <row r="12" spans="1:30" s="13" customFormat="1" ht="12.75" x14ac:dyDescent="0.2">
      <c r="A12" s="143"/>
      <c r="B12" s="150"/>
      <c r="C12" s="140" t="s">
        <v>10</v>
      </c>
      <c r="D12" s="140"/>
      <c r="E12" s="27">
        <f>SUM(E9:E11)</f>
        <v>100</v>
      </c>
      <c r="F12" s="28"/>
      <c r="G12" s="27">
        <f>SUM(G9:G11)</f>
        <v>100</v>
      </c>
      <c r="H12" s="28"/>
      <c r="I12" s="27">
        <f>SUM(I9:I11)</f>
        <v>100</v>
      </c>
      <c r="J12" s="28"/>
      <c r="K12" s="27">
        <f>SUM(K9:K11)</f>
        <v>100</v>
      </c>
      <c r="L12" s="28"/>
      <c r="M12" s="27">
        <f>SUM(M9:M11)</f>
        <v>120</v>
      </c>
      <c r="N12" s="28"/>
      <c r="O12" s="27"/>
      <c r="P12" s="122"/>
    </row>
    <row r="13" spans="1:30" s="13" customFormat="1" ht="15.75" customHeight="1" x14ac:dyDescent="0.2">
      <c r="A13" s="143"/>
      <c r="B13" s="150" t="s">
        <v>12</v>
      </c>
      <c r="C13" s="25" t="s">
        <v>7</v>
      </c>
      <c r="D13" s="124"/>
      <c r="E13" s="21"/>
      <c r="F13" s="124"/>
      <c r="G13" s="21"/>
      <c r="H13" s="124"/>
      <c r="I13" s="21"/>
      <c r="J13" s="118" t="s">
        <v>58</v>
      </c>
      <c r="K13" s="21">
        <v>40</v>
      </c>
      <c r="L13" s="131" t="s">
        <v>64</v>
      </c>
      <c r="M13" s="22">
        <v>40</v>
      </c>
      <c r="N13" s="84"/>
      <c r="O13" s="28"/>
      <c r="P13" s="122"/>
      <c r="S13" s="31"/>
    </row>
    <row r="14" spans="1:30" s="13" customFormat="1" ht="25.5" x14ac:dyDescent="0.2">
      <c r="A14" s="143"/>
      <c r="B14" s="150"/>
      <c r="C14" s="23" t="s">
        <v>8</v>
      </c>
      <c r="D14" s="124"/>
      <c r="E14" s="24"/>
      <c r="F14" s="124"/>
      <c r="G14" s="24"/>
      <c r="H14" s="124"/>
      <c r="I14" s="24"/>
      <c r="J14" s="83"/>
      <c r="K14" s="24">
        <v>0</v>
      </c>
      <c r="L14" s="82"/>
      <c r="M14" s="24">
        <v>0</v>
      </c>
      <c r="N14" s="84"/>
      <c r="O14" s="28"/>
      <c r="P14" s="122"/>
    </row>
    <row r="15" spans="1:30" s="13" customFormat="1" ht="12.75" x14ac:dyDescent="0.2">
      <c r="A15" s="143"/>
      <c r="B15" s="150"/>
      <c r="C15" s="25" t="s">
        <v>9</v>
      </c>
      <c r="D15" s="124"/>
      <c r="E15" s="26"/>
      <c r="F15" s="124"/>
      <c r="G15" s="26"/>
      <c r="H15" s="124"/>
      <c r="I15" s="26"/>
      <c r="J15" s="83"/>
      <c r="K15" s="26">
        <f>(K13*1.5)</f>
        <v>60</v>
      </c>
      <c r="L15" s="82"/>
      <c r="M15" s="26">
        <v>60</v>
      </c>
      <c r="N15" s="84"/>
      <c r="O15" s="28"/>
      <c r="P15" s="122"/>
    </row>
    <row r="16" spans="1:30" s="13" customFormat="1" ht="12.75" x14ac:dyDescent="0.2">
      <c r="A16" s="143"/>
      <c r="B16" s="150"/>
      <c r="C16" s="25" t="s">
        <v>10</v>
      </c>
      <c r="D16" s="28"/>
      <c r="E16" s="27"/>
      <c r="F16" s="28"/>
      <c r="G16" s="21"/>
      <c r="H16" s="28"/>
      <c r="I16" s="21"/>
      <c r="J16" s="28"/>
      <c r="K16" s="27">
        <f>SUM(K13:K15)</f>
        <v>100</v>
      </c>
      <c r="L16" s="28"/>
      <c r="M16" s="27">
        <f>SUM(M13:M15)</f>
        <v>100</v>
      </c>
      <c r="N16" s="28"/>
      <c r="O16" s="28"/>
      <c r="P16" s="122"/>
    </row>
    <row r="17" spans="1:16" s="13" customFormat="1" ht="12.75" x14ac:dyDescent="0.2">
      <c r="A17" s="143"/>
      <c r="B17" s="140" t="s">
        <v>13</v>
      </c>
      <c r="C17" s="25" t="s">
        <v>7</v>
      </c>
      <c r="D17" s="117" t="s">
        <v>41</v>
      </c>
      <c r="E17" s="21">
        <v>40</v>
      </c>
      <c r="F17" s="117" t="s">
        <v>47</v>
      </c>
      <c r="G17" s="21">
        <v>40</v>
      </c>
      <c r="H17" s="158" t="s">
        <v>53</v>
      </c>
      <c r="I17" s="21">
        <v>40</v>
      </c>
      <c r="J17" s="83" t="s">
        <v>59</v>
      </c>
      <c r="K17" s="21">
        <v>40</v>
      </c>
      <c r="L17" s="84"/>
      <c r="M17" s="21"/>
      <c r="N17" s="84"/>
      <c r="O17" s="21"/>
      <c r="P17" s="122"/>
    </row>
    <row r="18" spans="1:16" s="13" customFormat="1" ht="25.5" x14ac:dyDescent="0.2">
      <c r="A18" s="143"/>
      <c r="B18" s="140"/>
      <c r="C18" s="23" t="s">
        <v>8</v>
      </c>
      <c r="D18" s="117"/>
      <c r="E18" s="24">
        <v>30</v>
      </c>
      <c r="F18" s="117"/>
      <c r="G18" s="24">
        <v>30</v>
      </c>
      <c r="H18" s="158"/>
      <c r="I18" s="24">
        <v>30</v>
      </c>
      <c r="J18" s="83"/>
      <c r="K18" s="24">
        <v>30</v>
      </c>
      <c r="L18" s="84"/>
      <c r="M18" s="21"/>
      <c r="N18" s="84"/>
      <c r="O18" s="21"/>
      <c r="P18" s="122"/>
    </row>
    <row r="19" spans="1:16" s="13" customFormat="1" ht="12.75" x14ac:dyDescent="0.2">
      <c r="A19" s="143"/>
      <c r="B19" s="140"/>
      <c r="C19" s="25" t="s">
        <v>9</v>
      </c>
      <c r="D19" s="117"/>
      <c r="E19" s="26">
        <v>30</v>
      </c>
      <c r="F19" s="117"/>
      <c r="G19" s="26">
        <v>30</v>
      </c>
      <c r="H19" s="158"/>
      <c r="I19" s="26">
        <v>30</v>
      </c>
      <c r="J19" s="83"/>
      <c r="K19" s="26">
        <v>30</v>
      </c>
      <c r="L19" s="84"/>
      <c r="M19" s="27"/>
      <c r="N19" s="84"/>
      <c r="O19" s="27"/>
      <c r="P19" s="122"/>
    </row>
    <row r="20" spans="1:16" s="13" customFormat="1" ht="12.75" x14ac:dyDescent="0.2">
      <c r="A20" s="143"/>
      <c r="B20" s="140"/>
      <c r="C20" s="140" t="s">
        <v>10</v>
      </c>
      <c r="D20" s="140"/>
      <c r="E20" s="27">
        <f>E17+E18+E19</f>
        <v>100</v>
      </c>
      <c r="F20" s="28"/>
      <c r="G20" s="21">
        <f>G17+G18+G19</f>
        <v>100</v>
      </c>
      <c r="H20" s="28"/>
      <c r="I20" s="21">
        <f>I17+I18+I19</f>
        <v>100</v>
      </c>
      <c r="J20" s="28" t="s">
        <v>37</v>
      </c>
      <c r="K20" s="21">
        <f>K17+K18+K19</f>
        <v>100</v>
      </c>
      <c r="L20" s="28"/>
      <c r="M20" s="32"/>
      <c r="N20" s="28"/>
      <c r="O20" s="28"/>
      <c r="P20" s="123"/>
    </row>
    <row r="21" spans="1:16" s="13" customFormat="1" ht="12.75" x14ac:dyDescent="0.2">
      <c r="A21" s="144" t="s">
        <v>14</v>
      </c>
      <c r="B21" s="145" t="s">
        <v>6</v>
      </c>
      <c r="C21" s="33" t="s">
        <v>7</v>
      </c>
      <c r="D21" s="124" t="s">
        <v>42</v>
      </c>
      <c r="E21" s="27">
        <v>70</v>
      </c>
      <c r="F21" s="74" t="s">
        <v>48</v>
      </c>
      <c r="G21" s="27">
        <v>70</v>
      </c>
      <c r="H21" s="77"/>
      <c r="I21" s="27"/>
      <c r="J21" s="157" t="s">
        <v>60</v>
      </c>
      <c r="K21" s="27">
        <v>60</v>
      </c>
      <c r="L21" s="157" t="s">
        <v>65</v>
      </c>
      <c r="M21" s="29">
        <v>60</v>
      </c>
      <c r="N21" s="77"/>
      <c r="O21" s="27"/>
      <c r="P21" s="109">
        <f>E24+G24+O24+E28+G28+I28+E32+G32+I32+E40+O28+O32+O36+O40+G36+I24+K24+K28+K32+K36+M24+M28+M32+M40+M36+I40+K40+I36</f>
        <v>2360</v>
      </c>
    </row>
    <row r="22" spans="1:16" s="13" customFormat="1" ht="25.5" x14ac:dyDescent="0.2">
      <c r="A22" s="144"/>
      <c r="B22" s="145"/>
      <c r="C22" s="34" t="s">
        <v>8</v>
      </c>
      <c r="D22" s="124"/>
      <c r="E22" s="30">
        <v>50</v>
      </c>
      <c r="F22" s="74"/>
      <c r="G22" s="30">
        <v>50</v>
      </c>
      <c r="H22" s="77"/>
      <c r="I22" s="27"/>
      <c r="J22" s="158"/>
      <c r="K22" s="30">
        <v>40</v>
      </c>
      <c r="L22" s="157"/>
      <c r="M22" s="30">
        <v>40</v>
      </c>
      <c r="N22" s="77"/>
      <c r="O22" s="27"/>
      <c r="P22" s="110"/>
    </row>
    <row r="23" spans="1:16" s="13" customFormat="1" ht="21" customHeight="1" x14ac:dyDescent="0.2">
      <c r="A23" s="144"/>
      <c r="B23" s="145"/>
      <c r="C23" s="33" t="s">
        <v>9</v>
      </c>
      <c r="D23" s="124"/>
      <c r="E23" s="26">
        <v>40</v>
      </c>
      <c r="F23" s="74"/>
      <c r="G23" s="26">
        <v>40</v>
      </c>
      <c r="H23" s="77"/>
      <c r="I23" s="27"/>
      <c r="J23" s="158"/>
      <c r="K23" s="26">
        <v>50</v>
      </c>
      <c r="L23" s="157"/>
      <c r="M23" s="26">
        <v>40</v>
      </c>
      <c r="N23" s="77"/>
      <c r="O23" s="27"/>
      <c r="P23" s="110"/>
    </row>
    <row r="24" spans="1:16" s="13" customFormat="1" ht="12.75" x14ac:dyDescent="0.2">
      <c r="A24" s="144"/>
      <c r="B24" s="145"/>
      <c r="C24" s="141" t="s">
        <v>10</v>
      </c>
      <c r="D24" s="141"/>
      <c r="E24" s="27">
        <f>SUM(E21:E23)</f>
        <v>160</v>
      </c>
      <c r="F24" s="35"/>
      <c r="G24" s="27">
        <f>SUM(G21:G23)</f>
        <v>160</v>
      </c>
      <c r="H24" s="35"/>
      <c r="I24" s="27"/>
      <c r="J24" s="35"/>
      <c r="K24" s="27">
        <f>SUM(K21:K23)</f>
        <v>150</v>
      </c>
      <c r="L24" s="35"/>
      <c r="M24" s="27">
        <f>SUM(M21:M23)</f>
        <v>140</v>
      </c>
      <c r="N24" s="35"/>
      <c r="O24" s="27"/>
      <c r="P24" s="110"/>
    </row>
    <row r="25" spans="1:16" s="13" customFormat="1" ht="15" customHeight="1" x14ac:dyDescent="0.2">
      <c r="A25" s="144"/>
      <c r="B25" s="146" t="s">
        <v>11</v>
      </c>
      <c r="C25" s="33" t="s">
        <v>7</v>
      </c>
      <c r="D25" s="78" t="s">
        <v>43</v>
      </c>
      <c r="E25" s="27">
        <v>70</v>
      </c>
      <c r="F25" s="162" t="s">
        <v>49</v>
      </c>
      <c r="G25" s="27">
        <v>70</v>
      </c>
      <c r="H25" s="164" t="s">
        <v>54</v>
      </c>
      <c r="I25" s="27">
        <v>80</v>
      </c>
      <c r="J25" s="81"/>
      <c r="K25" s="36"/>
      <c r="L25" s="163"/>
      <c r="M25" s="27"/>
      <c r="N25" s="108"/>
      <c r="O25" s="27"/>
      <c r="P25" s="110"/>
    </row>
    <row r="26" spans="1:16" s="13" customFormat="1" ht="25.5" x14ac:dyDescent="0.2">
      <c r="A26" s="144"/>
      <c r="B26" s="147"/>
      <c r="C26" s="34" t="s">
        <v>8</v>
      </c>
      <c r="D26" s="79"/>
      <c r="E26" s="30">
        <v>50</v>
      </c>
      <c r="F26" s="117"/>
      <c r="G26" s="30">
        <v>50</v>
      </c>
      <c r="H26" s="165"/>
      <c r="I26" s="30">
        <v>60</v>
      </c>
      <c r="J26" s="81"/>
      <c r="K26" s="37"/>
      <c r="L26" s="163"/>
      <c r="M26" s="30"/>
      <c r="N26" s="108"/>
      <c r="O26" s="27"/>
      <c r="P26" s="110"/>
    </row>
    <row r="27" spans="1:16" s="13" customFormat="1" ht="12.75" x14ac:dyDescent="0.2">
      <c r="A27" s="144"/>
      <c r="B27" s="147"/>
      <c r="C27" s="33" t="s">
        <v>9</v>
      </c>
      <c r="D27" s="80"/>
      <c r="E27" s="26">
        <v>60</v>
      </c>
      <c r="F27" s="117"/>
      <c r="G27" s="26">
        <v>60</v>
      </c>
      <c r="H27" s="166"/>
      <c r="I27" s="26">
        <v>60</v>
      </c>
      <c r="J27" s="81"/>
      <c r="K27" s="27"/>
      <c r="L27" s="163"/>
      <c r="M27" s="27"/>
      <c r="N27" s="108"/>
      <c r="O27" s="27"/>
      <c r="P27" s="110"/>
    </row>
    <row r="28" spans="1:16" s="13" customFormat="1" ht="12.75" x14ac:dyDescent="0.2">
      <c r="A28" s="144"/>
      <c r="B28" s="147"/>
      <c r="C28" s="75" t="s">
        <v>10</v>
      </c>
      <c r="D28" s="76"/>
      <c r="E28" s="27">
        <f>SUM(E25:E27)</f>
        <v>180</v>
      </c>
      <c r="F28" s="27"/>
      <c r="G28" s="27">
        <f>SUM(G25:G27)</f>
        <v>180</v>
      </c>
      <c r="H28" s="27"/>
      <c r="I28" s="27">
        <f>SUM(I25:I27)</f>
        <v>200</v>
      </c>
      <c r="J28" s="27"/>
      <c r="K28" s="27"/>
      <c r="L28" s="27"/>
      <c r="M28" s="27"/>
      <c r="N28" s="27"/>
      <c r="O28" s="27"/>
      <c r="P28" s="110"/>
    </row>
    <row r="29" spans="1:16" s="13" customFormat="1" ht="12.75" x14ac:dyDescent="0.2">
      <c r="A29" s="144"/>
      <c r="B29" s="147"/>
      <c r="C29" s="33" t="s">
        <v>7</v>
      </c>
      <c r="D29" s="78" t="s">
        <v>44</v>
      </c>
      <c r="E29" s="27">
        <v>70</v>
      </c>
      <c r="F29" s="139" t="s">
        <v>50</v>
      </c>
      <c r="G29" s="27">
        <v>70</v>
      </c>
      <c r="H29" s="152" t="s">
        <v>55</v>
      </c>
      <c r="I29" s="27">
        <v>70</v>
      </c>
      <c r="J29" s="159" t="s">
        <v>61</v>
      </c>
      <c r="K29" s="27">
        <v>70</v>
      </c>
      <c r="L29" s="126" t="s">
        <v>66</v>
      </c>
      <c r="M29" s="29">
        <v>70</v>
      </c>
      <c r="N29" s="77"/>
      <c r="O29" s="27"/>
      <c r="P29" s="110"/>
    </row>
    <row r="30" spans="1:16" s="13" customFormat="1" ht="25.5" x14ac:dyDescent="0.2">
      <c r="A30" s="144"/>
      <c r="B30" s="147"/>
      <c r="C30" s="34" t="s">
        <v>8</v>
      </c>
      <c r="D30" s="79"/>
      <c r="E30" s="30">
        <v>50</v>
      </c>
      <c r="F30" s="79"/>
      <c r="G30" s="30">
        <v>50</v>
      </c>
      <c r="H30" s="153"/>
      <c r="I30" s="30">
        <v>50</v>
      </c>
      <c r="J30" s="160"/>
      <c r="K30" s="30">
        <v>40</v>
      </c>
      <c r="L30" s="126"/>
      <c r="M30" s="30">
        <v>30</v>
      </c>
      <c r="N30" s="77"/>
      <c r="O30" s="27"/>
      <c r="P30" s="110"/>
    </row>
    <row r="31" spans="1:16" s="13" customFormat="1" ht="12.75" x14ac:dyDescent="0.2">
      <c r="A31" s="144"/>
      <c r="B31" s="147"/>
      <c r="C31" s="33" t="s">
        <v>9</v>
      </c>
      <c r="D31" s="80"/>
      <c r="E31" s="26">
        <v>60</v>
      </c>
      <c r="F31" s="80"/>
      <c r="G31" s="26">
        <v>60</v>
      </c>
      <c r="H31" s="118"/>
      <c r="I31" s="26">
        <v>60</v>
      </c>
      <c r="J31" s="161"/>
      <c r="K31" s="26">
        <v>60</v>
      </c>
      <c r="L31" s="126"/>
      <c r="M31" s="26">
        <v>20</v>
      </c>
      <c r="N31" s="77"/>
      <c r="O31" s="27"/>
      <c r="P31" s="110"/>
    </row>
    <row r="32" spans="1:16" s="13" customFormat="1" ht="12.75" x14ac:dyDescent="0.2">
      <c r="A32" s="144"/>
      <c r="B32" s="148"/>
      <c r="C32" s="75" t="s">
        <v>10</v>
      </c>
      <c r="D32" s="76"/>
      <c r="E32" s="27">
        <f>SUM(E29:E31)</f>
        <v>180</v>
      </c>
      <c r="F32" s="35"/>
      <c r="G32" s="27">
        <f>SUM(G29:G31)</f>
        <v>180</v>
      </c>
      <c r="H32" s="35"/>
      <c r="I32" s="27">
        <f>SUM(I29:I31)</f>
        <v>180</v>
      </c>
      <c r="J32" s="35"/>
      <c r="K32" s="27">
        <f>SUM(K29:K31)</f>
        <v>170</v>
      </c>
      <c r="L32" s="35"/>
      <c r="M32" s="27">
        <f>SUM(M29:M31)</f>
        <v>120</v>
      </c>
      <c r="N32" s="35"/>
      <c r="O32" s="27"/>
      <c r="P32" s="110"/>
    </row>
    <row r="33" spans="1:22" s="13" customFormat="1" ht="12.75" x14ac:dyDescent="0.2">
      <c r="A33" s="144"/>
      <c r="B33" s="145" t="s">
        <v>12</v>
      </c>
      <c r="C33" s="33" t="s">
        <v>7</v>
      </c>
      <c r="D33" s="77" t="s">
        <v>68</v>
      </c>
      <c r="E33" s="27"/>
      <c r="F33" s="81"/>
      <c r="G33" s="36"/>
      <c r="H33" s="114" t="s">
        <v>56</v>
      </c>
      <c r="I33" s="36">
        <v>70</v>
      </c>
      <c r="J33" s="124" t="s">
        <v>62</v>
      </c>
      <c r="K33" s="38">
        <v>70</v>
      </c>
      <c r="L33" s="132"/>
      <c r="M33" s="27"/>
      <c r="N33" s="154"/>
      <c r="O33" s="27"/>
      <c r="P33" s="110"/>
    </row>
    <row r="34" spans="1:22" s="13" customFormat="1" ht="25.5" x14ac:dyDescent="0.2">
      <c r="A34" s="144"/>
      <c r="B34" s="145"/>
      <c r="C34" s="34" t="s">
        <v>8</v>
      </c>
      <c r="D34" s="77"/>
      <c r="E34" s="27"/>
      <c r="F34" s="81"/>
      <c r="G34" s="36"/>
      <c r="H34" s="114"/>
      <c r="I34" s="37">
        <v>50</v>
      </c>
      <c r="J34" s="124"/>
      <c r="K34" s="37">
        <v>60</v>
      </c>
      <c r="L34" s="133"/>
      <c r="M34" s="27"/>
      <c r="N34" s="155"/>
      <c r="O34" s="27"/>
      <c r="P34" s="110"/>
    </row>
    <row r="35" spans="1:22" s="13" customFormat="1" ht="12.75" x14ac:dyDescent="0.2">
      <c r="A35" s="144"/>
      <c r="B35" s="145"/>
      <c r="C35" s="33" t="s">
        <v>9</v>
      </c>
      <c r="D35" s="77"/>
      <c r="E35" s="27"/>
      <c r="F35" s="81"/>
      <c r="G35" s="27"/>
      <c r="H35" s="114"/>
      <c r="I35" s="26">
        <v>60</v>
      </c>
      <c r="J35" s="124"/>
      <c r="K35" s="26">
        <v>50</v>
      </c>
      <c r="L35" s="134"/>
      <c r="M35" s="27"/>
      <c r="N35" s="156"/>
      <c r="O35" s="27"/>
      <c r="P35" s="110"/>
    </row>
    <row r="36" spans="1:22" s="13" customFormat="1" ht="12.75" x14ac:dyDescent="0.2">
      <c r="A36" s="144"/>
      <c r="B36" s="145"/>
      <c r="C36" s="75" t="s">
        <v>10</v>
      </c>
      <c r="D36" s="76"/>
      <c r="E36" s="27"/>
      <c r="F36" s="35"/>
      <c r="G36" s="27"/>
      <c r="H36" s="35"/>
      <c r="I36" s="27">
        <f>SUM(I33:I35)</f>
        <v>180</v>
      </c>
      <c r="J36" s="35"/>
      <c r="K36" s="27">
        <f>SUM(K33:K35)</f>
        <v>180</v>
      </c>
      <c r="L36" s="35"/>
      <c r="M36" s="27"/>
      <c r="N36" s="35"/>
      <c r="O36" s="27"/>
      <c r="P36" s="110"/>
    </row>
    <row r="37" spans="1:22" s="13" customFormat="1" ht="12.75" x14ac:dyDescent="0.2">
      <c r="A37" s="144"/>
      <c r="B37" s="141" t="s">
        <v>13</v>
      </c>
      <c r="C37" s="33" t="s">
        <v>7</v>
      </c>
      <c r="D37" s="77"/>
      <c r="E37" s="36"/>
      <c r="F37" s="108"/>
      <c r="G37" s="36"/>
      <c r="H37" s="108"/>
      <c r="I37" s="36"/>
      <c r="J37" s="77"/>
      <c r="K37" s="36"/>
      <c r="L37" s="108"/>
      <c r="M37" s="27"/>
      <c r="N37" s="77"/>
      <c r="O37" s="36"/>
      <c r="P37" s="110"/>
    </row>
    <row r="38" spans="1:22" s="13" customFormat="1" ht="25.5" x14ac:dyDescent="0.2">
      <c r="A38" s="144"/>
      <c r="B38" s="141"/>
      <c r="C38" s="34" t="s">
        <v>8</v>
      </c>
      <c r="D38" s="77"/>
      <c r="E38" s="36"/>
      <c r="F38" s="77"/>
      <c r="G38" s="36"/>
      <c r="H38" s="108"/>
      <c r="I38" s="36"/>
      <c r="J38" s="77"/>
      <c r="K38" s="36"/>
      <c r="L38" s="108"/>
      <c r="M38" s="27"/>
      <c r="N38" s="77"/>
      <c r="O38" s="36"/>
      <c r="P38" s="110"/>
    </row>
    <row r="39" spans="1:22" s="13" customFormat="1" ht="12.75" x14ac:dyDescent="0.2">
      <c r="A39" s="144"/>
      <c r="B39" s="141"/>
      <c r="C39" s="33" t="s">
        <v>9</v>
      </c>
      <c r="D39" s="77"/>
      <c r="E39" s="27"/>
      <c r="F39" s="77"/>
      <c r="G39" s="27"/>
      <c r="H39" s="108"/>
      <c r="I39" s="27"/>
      <c r="J39" s="77"/>
      <c r="K39" s="27"/>
      <c r="L39" s="108"/>
      <c r="M39" s="27"/>
      <c r="N39" s="77"/>
      <c r="O39" s="27"/>
      <c r="P39" s="110"/>
    </row>
    <row r="40" spans="1:22" s="13" customFormat="1" ht="12.75" x14ac:dyDescent="0.2">
      <c r="A40" s="144"/>
      <c r="B40" s="141"/>
      <c r="C40" s="33" t="s">
        <v>10</v>
      </c>
      <c r="D40" s="35"/>
      <c r="E40" s="27"/>
      <c r="F40" s="35"/>
      <c r="G40" s="27"/>
      <c r="H40" s="35"/>
      <c r="I40" s="27"/>
      <c r="J40" s="35"/>
      <c r="K40" s="27"/>
      <c r="L40" s="35"/>
      <c r="M40" s="27"/>
      <c r="N40" s="35"/>
      <c r="O40" s="27"/>
      <c r="P40" s="111"/>
    </row>
    <row r="41" spans="1:22" s="13" customFormat="1" ht="15" customHeight="1" x14ac:dyDescent="0.2">
      <c r="A41" s="85" t="s">
        <v>15</v>
      </c>
      <c r="B41" s="105" t="s">
        <v>11</v>
      </c>
      <c r="C41" s="39" t="s">
        <v>7</v>
      </c>
      <c r="D41" s="100"/>
      <c r="E41" s="40"/>
      <c r="F41" s="100"/>
      <c r="G41" s="41"/>
      <c r="H41" s="100"/>
      <c r="I41" s="41"/>
      <c r="J41" s="101"/>
      <c r="K41" s="41"/>
      <c r="L41" s="82" t="s">
        <v>67</v>
      </c>
      <c r="M41" s="27">
        <v>50</v>
      </c>
      <c r="N41" s="101" t="s">
        <v>31</v>
      </c>
      <c r="O41" s="27"/>
      <c r="P41" s="102">
        <f xml:space="preserve"> M44</f>
        <v>80</v>
      </c>
    </row>
    <row r="42" spans="1:22" s="13" customFormat="1" ht="25.5" x14ac:dyDescent="0.2">
      <c r="A42" s="86"/>
      <c r="B42" s="106"/>
      <c r="C42" s="42" t="s">
        <v>8</v>
      </c>
      <c r="D42" s="100"/>
      <c r="E42" s="40"/>
      <c r="F42" s="100"/>
      <c r="G42" s="41"/>
      <c r="H42" s="100"/>
      <c r="I42" s="41"/>
      <c r="J42" s="100"/>
      <c r="K42" s="41"/>
      <c r="L42" s="83"/>
      <c r="M42" s="27"/>
      <c r="N42" s="100"/>
      <c r="O42" s="27"/>
      <c r="P42" s="103"/>
    </row>
    <row r="43" spans="1:22" s="13" customFormat="1" ht="12.75" x14ac:dyDescent="0.2">
      <c r="A43" s="86"/>
      <c r="B43" s="106"/>
      <c r="C43" s="39" t="s">
        <v>9</v>
      </c>
      <c r="D43" s="100"/>
      <c r="E43" s="40"/>
      <c r="F43" s="100"/>
      <c r="G43" s="41"/>
      <c r="H43" s="100"/>
      <c r="I43" s="41"/>
      <c r="J43" s="100"/>
      <c r="K43" s="41"/>
      <c r="L43" s="83"/>
      <c r="M43" s="27">
        <v>30</v>
      </c>
      <c r="N43" s="100"/>
      <c r="O43" s="27"/>
      <c r="P43" s="103"/>
    </row>
    <row r="44" spans="1:22" s="13" customFormat="1" ht="12.75" x14ac:dyDescent="0.2">
      <c r="A44" s="86"/>
      <c r="B44" s="106"/>
      <c r="C44" s="43" t="s">
        <v>10</v>
      </c>
      <c r="D44" s="44"/>
      <c r="E44" s="44"/>
      <c r="F44" s="44"/>
      <c r="G44" s="45"/>
      <c r="H44" s="44"/>
      <c r="I44" s="45"/>
      <c r="J44" s="44"/>
      <c r="K44" s="45"/>
      <c r="L44" s="44"/>
      <c r="M44" s="27">
        <f>SUM(M41:M43)</f>
        <v>80</v>
      </c>
      <c r="N44" s="44"/>
      <c r="O44" s="27"/>
      <c r="P44" s="104"/>
    </row>
    <row r="45" spans="1:22" s="13" customFormat="1" ht="24" customHeight="1" x14ac:dyDescent="0.2">
      <c r="A45" s="86"/>
      <c r="B45" s="107"/>
      <c r="C45" s="39" t="s">
        <v>24</v>
      </c>
      <c r="D45" s="41"/>
      <c r="E45" s="40"/>
      <c r="F45" s="41"/>
      <c r="G45" s="41"/>
      <c r="H45" s="41"/>
      <c r="I45" s="41"/>
      <c r="J45" s="41"/>
      <c r="K45" s="41"/>
      <c r="L45" s="41" t="s">
        <v>30</v>
      </c>
      <c r="M45" s="41">
        <v>240</v>
      </c>
      <c r="N45" s="41"/>
      <c r="O45" s="41"/>
      <c r="P45" s="46">
        <v>240</v>
      </c>
    </row>
    <row r="46" spans="1:22" s="13" customFormat="1" ht="21.75" customHeight="1" x14ac:dyDescent="0.2">
      <c r="A46" s="88" t="s">
        <v>16</v>
      </c>
      <c r="B46" s="91" t="s">
        <v>17</v>
      </c>
      <c r="C46" s="91"/>
      <c r="D46" s="91"/>
      <c r="E46" s="47">
        <f>E5+E9+E13+E17+E21+E25+E29+E33+E37+E45</f>
        <v>330</v>
      </c>
      <c r="F46" s="47"/>
      <c r="G46" s="47">
        <f>G5+G9+G13+G17+G21+G25+G29+G33+G37+G45</f>
        <v>330</v>
      </c>
      <c r="H46" s="47"/>
      <c r="I46" s="47">
        <f>I5+I9+I13+I17+I21+I25+I29+I33+I37+I41</f>
        <v>340</v>
      </c>
      <c r="J46" s="47"/>
      <c r="K46" s="48">
        <f>K5+K9+K13+K17+K21+K25+K29+K33+K37+K41</f>
        <v>320</v>
      </c>
      <c r="L46" s="47"/>
      <c r="M46" s="48">
        <f>M5+M9+M13+M17+M21+M25+M29+M33+M37+M41</f>
        <v>280</v>
      </c>
      <c r="N46" s="47"/>
      <c r="O46" s="47"/>
      <c r="P46" s="49">
        <f>E46+G46+I46+O46+K46+M46</f>
        <v>1600</v>
      </c>
      <c r="Q46" s="31">
        <f>P46</f>
        <v>1600</v>
      </c>
      <c r="R46" s="50">
        <f>Q47/Q46</f>
        <v>1.6625000000000001</v>
      </c>
      <c r="T46" s="51"/>
    </row>
    <row r="47" spans="1:22" s="13" customFormat="1" ht="12.75" x14ac:dyDescent="0.2">
      <c r="A47" s="88"/>
      <c r="B47" s="92" t="s">
        <v>18</v>
      </c>
      <c r="C47" s="93"/>
      <c r="D47" s="94"/>
      <c r="E47" s="52">
        <f>E6+E10+E14+E18+E22+E26+E30+E34+E38+E42</f>
        <v>240</v>
      </c>
      <c r="F47" s="47"/>
      <c r="G47" s="52">
        <f>G6+G10+G14+G18+G22+G26+G30+G34+G38+G42</f>
        <v>240</v>
      </c>
      <c r="H47" s="47"/>
      <c r="I47" s="52">
        <f>I6+I10+I14+I18+I22+I26+I30+I34+I38+I42</f>
        <v>250</v>
      </c>
      <c r="J47" s="47"/>
      <c r="K47" s="53">
        <f>K6+K10+K14+K18+K22+K26+K30+K34+K38+K42</f>
        <v>200</v>
      </c>
      <c r="L47" s="47"/>
      <c r="M47" s="53">
        <f>M6+M10+M14+M18+M22+M26+M30+M34+M38+M42</f>
        <v>100</v>
      </c>
      <c r="N47" s="47"/>
      <c r="O47" s="52"/>
      <c r="P47" s="54">
        <f>E47+G47+I47+O47+K47+M47</f>
        <v>1030</v>
      </c>
      <c r="Q47" s="87">
        <f>P47+P48+P49</f>
        <v>2660</v>
      </c>
      <c r="R47" s="113"/>
    </row>
    <row r="48" spans="1:22" s="13" customFormat="1" ht="12.75" x14ac:dyDescent="0.2">
      <c r="A48" s="88"/>
      <c r="B48" s="95" t="s">
        <v>19</v>
      </c>
      <c r="C48" s="96"/>
      <c r="D48" s="97"/>
      <c r="E48" s="55">
        <f>E7+E11+E15+E19+E23+E27+E31+E35+E39+E43</f>
        <v>250</v>
      </c>
      <c r="F48" s="47"/>
      <c r="G48" s="55">
        <f>G7+G11+G15+G19+G23+G27+G31+G35+G39+G43</f>
        <v>250</v>
      </c>
      <c r="H48" s="47"/>
      <c r="I48" s="55">
        <f>I7+I11+I15+I19+I23+I27+I31+I35+I39+I43</f>
        <v>270</v>
      </c>
      <c r="J48" s="47"/>
      <c r="K48" s="56">
        <f>K7+K11+K15+K19+K23+K27+K31+K35+K39+K43</f>
        <v>280</v>
      </c>
      <c r="L48" s="47"/>
      <c r="M48" s="56">
        <f>M7+M11+M15+M19+M23+M27+M31+M35+M39+M43</f>
        <v>180</v>
      </c>
      <c r="N48" s="47"/>
      <c r="O48" s="55"/>
      <c r="P48" s="57">
        <f>E48+G48+I48+O48+K48+M48</f>
        <v>1230</v>
      </c>
      <c r="Q48" s="87"/>
      <c r="R48" s="113"/>
      <c r="T48" s="31"/>
      <c r="V48" s="31"/>
    </row>
    <row r="49" spans="1:17" s="13" customFormat="1" ht="114.75" x14ac:dyDescent="0.2">
      <c r="A49" s="88"/>
      <c r="B49" s="98" t="s">
        <v>22</v>
      </c>
      <c r="C49" s="99"/>
      <c r="D49" s="58" t="s">
        <v>32</v>
      </c>
      <c r="E49" s="59">
        <v>80</v>
      </c>
      <c r="F49" s="60" t="s">
        <v>34</v>
      </c>
      <c r="G49" s="59">
        <v>80</v>
      </c>
      <c r="H49" s="60" t="s">
        <v>33</v>
      </c>
      <c r="I49" s="59">
        <v>40</v>
      </c>
      <c r="J49" s="60" t="s">
        <v>35</v>
      </c>
      <c r="K49" s="61">
        <v>100</v>
      </c>
      <c r="L49" s="60" t="s">
        <v>36</v>
      </c>
      <c r="M49" s="61">
        <v>100</v>
      </c>
      <c r="N49" s="60"/>
      <c r="O49" s="59"/>
      <c r="P49" s="62">
        <f>E49+G49+I49+K49+O49+M49</f>
        <v>400</v>
      </c>
      <c r="Q49" s="87"/>
    </row>
    <row r="50" spans="1:17" s="13" customFormat="1" ht="12.75" x14ac:dyDescent="0.2">
      <c r="A50" s="88"/>
      <c r="B50" s="91" t="s">
        <v>20</v>
      </c>
      <c r="C50" s="91"/>
      <c r="D50" s="91"/>
      <c r="E50" s="63">
        <f>SUM(E46:E49)</f>
        <v>900</v>
      </c>
      <c r="F50" s="47"/>
      <c r="G50" s="63">
        <f>SUM(G46:G49)</f>
        <v>900</v>
      </c>
      <c r="H50" s="47"/>
      <c r="I50" s="63">
        <f>I45+I46+I47+I48+I49</f>
        <v>900</v>
      </c>
      <c r="J50" s="47"/>
      <c r="K50" s="64">
        <f>K45+K46+K47+K48+K49</f>
        <v>900</v>
      </c>
      <c r="L50" s="47"/>
      <c r="M50" s="64">
        <f>M45+M46+M47+M48+M49</f>
        <v>900</v>
      </c>
      <c r="N50" s="47"/>
      <c r="O50" s="63"/>
      <c r="P50" s="65">
        <f>SUM(P46:P49)</f>
        <v>4260</v>
      </c>
      <c r="Q50" s="65">
        <f>SUM(Q46:Q49)</f>
        <v>4260</v>
      </c>
    </row>
    <row r="51" spans="1:17" s="13" customFormat="1" ht="13.5" thickBot="1" x14ac:dyDescent="0.25">
      <c r="A51" s="89"/>
      <c r="B51" s="90" t="s">
        <v>21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66">
        <f>E50+G50+I50+K50+M50+O50</f>
        <v>4500</v>
      </c>
    </row>
    <row r="52" spans="1:17" s="67" customFormat="1" ht="12.75" x14ac:dyDescent="0.2">
      <c r="M52" s="68"/>
    </row>
    <row r="53" spans="1:17" x14ac:dyDescent="0.25">
      <c r="A53" s="3"/>
      <c r="B53" s="4"/>
      <c r="C53" s="4"/>
      <c r="D53" s="4"/>
      <c r="E53" s="4"/>
      <c r="F53" s="4"/>
      <c r="G53" s="2"/>
      <c r="H53" s="2"/>
      <c r="I53" s="2"/>
      <c r="J53" s="2"/>
      <c r="K53" s="2"/>
      <c r="L53" s="2"/>
      <c r="M53" s="11"/>
      <c r="N53" s="2"/>
      <c r="O53" s="2"/>
    </row>
    <row r="54" spans="1:17" ht="36.75" customHeight="1" x14ac:dyDescent="0.25">
      <c r="A54" s="5"/>
      <c r="B54" s="6"/>
      <c r="C54" s="7"/>
      <c r="D54" s="6"/>
      <c r="E54" s="4"/>
      <c r="F54" s="4"/>
      <c r="G54" s="2"/>
      <c r="H54" s="2"/>
      <c r="I54" s="2"/>
      <c r="J54" s="2"/>
      <c r="K54" s="2"/>
      <c r="L54" s="2"/>
      <c r="M54" s="11"/>
      <c r="N54" s="2"/>
      <c r="O54" s="2"/>
    </row>
    <row r="55" spans="1:17" ht="38.25" customHeight="1" x14ac:dyDescent="0.25">
      <c r="A55" s="8"/>
      <c r="B55" s="4"/>
      <c r="C55" s="69"/>
      <c r="D55" s="69"/>
      <c r="E55" s="4"/>
      <c r="F55" s="4"/>
      <c r="G55" s="2"/>
      <c r="H55" s="2"/>
      <c r="I55" s="2"/>
      <c r="J55" s="2"/>
      <c r="K55" s="2"/>
      <c r="L55" s="2"/>
      <c r="M55" s="11"/>
      <c r="N55" s="2"/>
      <c r="O55" s="2"/>
    </row>
    <row r="56" spans="1:17" x14ac:dyDescent="0.25">
      <c r="A56" s="8"/>
      <c r="B56" s="4"/>
      <c r="C56" s="69"/>
      <c r="D56" s="69"/>
      <c r="E56" s="4"/>
      <c r="F56" s="4"/>
      <c r="G56" s="2"/>
      <c r="H56" s="2"/>
      <c r="I56" s="2"/>
      <c r="J56" s="2"/>
      <c r="K56" s="2"/>
      <c r="L56" s="2"/>
      <c r="M56" s="11"/>
      <c r="N56" s="2"/>
      <c r="O56" s="2"/>
    </row>
    <row r="57" spans="1:17" ht="51.75" customHeight="1" x14ac:dyDescent="0.25">
      <c r="A57" s="8"/>
      <c r="B57" s="4"/>
      <c r="C57" s="70"/>
      <c r="D57" s="71"/>
      <c r="E57" s="4"/>
      <c r="F57" s="4"/>
      <c r="G57" s="2"/>
      <c r="H57" s="2"/>
      <c r="I57" s="2"/>
      <c r="J57" s="2"/>
      <c r="K57" s="2"/>
      <c r="L57" s="2"/>
      <c r="M57" s="11"/>
      <c r="N57" s="2"/>
      <c r="O57" s="2"/>
    </row>
    <row r="58" spans="1:17" x14ac:dyDescent="0.25">
      <c r="A58" s="8"/>
      <c r="B58" s="4"/>
      <c r="C58" s="70"/>
      <c r="D58" s="71"/>
      <c r="E58" s="4"/>
      <c r="F58" s="4"/>
      <c r="G58" s="2"/>
      <c r="H58" s="2"/>
      <c r="I58" s="2"/>
      <c r="J58" s="2"/>
      <c r="K58" s="2"/>
      <c r="L58" s="2"/>
      <c r="M58" s="11"/>
      <c r="N58" s="2"/>
      <c r="O58" s="2"/>
    </row>
    <row r="59" spans="1:17" ht="34.5" customHeight="1" x14ac:dyDescent="0.25">
      <c r="A59" s="8"/>
      <c r="B59" s="4"/>
      <c r="C59" s="69"/>
      <c r="D59" s="71"/>
      <c r="E59" s="4"/>
      <c r="F59" s="4"/>
      <c r="G59" s="2"/>
      <c r="H59" s="2"/>
      <c r="I59" s="2"/>
      <c r="J59" s="2"/>
      <c r="K59" s="2"/>
      <c r="L59" s="2"/>
      <c r="M59" s="11"/>
      <c r="N59" s="2"/>
      <c r="O59" s="2"/>
    </row>
    <row r="60" spans="1:17" ht="33.75" customHeight="1" x14ac:dyDescent="0.25">
      <c r="A60" s="9"/>
      <c r="B60" s="4"/>
      <c r="C60" s="69"/>
      <c r="D60" s="71"/>
      <c r="E60" s="4"/>
      <c r="F60" s="4"/>
      <c r="G60" s="2"/>
      <c r="H60" s="2"/>
      <c r="I60" s="2"/>
      <c r="J60" s="2"/>
      <c r="K60" s="2"/>
      <c r="L60" s="2"/>
      <c r="M60" s="11"/>
      <c r="N60" s="2"/>
      <c r="O60" s="2"/>
    </row>
    <row r="61" spans="1:17" x14ac:dyDescent="0.25">
      <c r="A61" s="10"/>
      <c r="B61" s="4"/>
      <c r="C61" s="4"/>
      <c r="D61" s="4"/>
      <c r="E61" s="4"/>
      <c r="F61" s="4"/>
      <c r="G61" s="2"/>
      <c r="H61" s="2"/>
      <c r="I61" s="2"/>
      <c r="J61" s="2"/>
      <c r="K61" s="2"/>
      <c r="L61" s="2"/>
      <c r="M61" s="11"/>
      <c r="N61" s="2"/>
      <c r="O61" s="2"/>
    </row>
    <row r="62" spans="1:17" x14ac:dyDescent="0.25">
      <c r="A62" s="10"/>
      <c r="B62" s="4"/>
      <c r="C62" s="4"/>
      <c r="D62" s="4"/>
      <c r="E62" s="4"/>
      <c r="F62" s="4"/>
      <c r="G62" s="2"/>
      <c r="H62" s="2"/>
      <c r="I62" s="2"/>
      <c r="J62" s="2"/>
      <c r="K62" s="2"/>
      <c r="L62" s="2"/>
      <c r="M62" s="11"/>
      <c r="N62" s="2"/>
      <c r="O62" s="2"/>
    </row>
    <row r="63" spans="1:17" x14ac:dyDescent="0.25">
      <c r="A63" s="10"/>
      <c r="B63" s="4"/>
      <c r="C63" s="4"/>
      <c r="D63" s="4"/>
      <c r="E63" s="4"/>
      <c r="F63" s="4"/>
      <c r="G63" s="2"/>
      <c r="H63" s="2"/>
      <c r="I63" s="2"/>
      <c r="J63" s="2"/>
      <c r="K63" s="2"/>
      <c r="L63" s="2"/>
      <c r="M63" s="11"/>
      <c r="N63" s="2"/>
      <c r="O63" s="2"/>
    </row>
    <row r="64" spans="1:17" x14ac:dyDescent="0.25">
      <c r="A64" s="10"/>
      <c r="B64" s="4"/>
      <c r="C64" s="4"/>
      <c r="D64" s="4"/>
      <c r="E64" s="4"/>
      <c r="F64" s="4"/>
      <c r="G64" s="2"/>
      <c r="H64" s="2"/>
      <c r="I64" s="2"/>
      <c r="J64" s="2"/>
      <c r="K64" s="2"/>
      <c r="L64" s="2"/>
      <c r="M64" s="11"/>
      <c r="N64" s="2"/>
      <c r="O64" s="2"/>
    </row>
    <row r="65" spans="1:15" x14ac:dyDescent="0.25">
      <c r="A65" s="10"/>
      <c r="B65" s="4"/>
      <c r="C65" s="4"/>
      <c r="D65" s="4"/>
      <c r="E65" s="4"/>
      <c r="F65" s="4"/>
      <c r="G65" s="2"/>
      <c r="H65" s="2"/>
      <c r="I65" s="2"/>
      <c r="J65" s="2"/>
      <c r="K65" s="2"/>
      <c r="L65" s="2"/>
      <c r="M65" s="11"/>
      <c r="N65" s="2"/>
      <c r="O65" s="2"/>
    </row>
    <row r="66" spans="1:15" x14ac:dyDescent="0.25">
      <c r="A66" s="10"/>
      <c r="B66" s="4"/>
      <c r="C66" s="4"/>
      <c r="D66" s="4"/>
      <c r="E66" s="4"/>
      <c r="F66" s="4"/>
      <c r="G66" s="2"/>
      <c r="H66" s="2"/>
      <c r="I66" s="2"/>
      <c r="J66" s="2"/>
      <c r="K66" s="2"/>
      <c r="L66" s="2"/>
      <c r="M66" s="11"/>
      <c r="N66" s="2"/>
      <c r="O66" s="2"/>
    </row>
    <row r="67" spans="1:15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1"/>
      <c r="N67" s="2"/>
      <c r="O67" s="2"/>
    </row>
    <row r="68" spans="1:15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1"/>
      <c r="N68" s="2"/>
      <c r="O68" s="2"/>
    </row>
    <row r="69" spans="1:15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1"/>
      <c r="N69" s="2"/>
      <c r="O69" s="2"/>
    </row>
    <row r="70" spans="1:15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1"/>
      <c r="N70" s="2"/>
      <c r="O70" s="2"/>
    </row>
    <row r="71" spans="1:15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1"/>
      <c r="N71" s="2"/>
      <c r="O71" s="2"/>
    </row>
    <row r="72" spans="1:15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1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1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1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1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1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1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1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1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1"/>
      <c r="N80" s="2"/>
      <c r="O80" s="2"/>
    </row>
  </sheetData>
  <mergeCells count="109">
    <mergeCell ref="A1:H1"/>
    <mergeCell ref="N25:N27"/>
    <mergeCell ref="H29:H31"/>
    <mergeCell ref="N33:N35"/>
    <mergeCell ref="N21:N23"/>
    <mergeCell ref="J21:J23"/>
    <mergeCell ref="J25:J27"/>
    <mergeCell ref="J29:J31"/>
    <mergeCell ref="J33:J35"/>
    <mergeCell ref="N3:O3"/>
    <mergeCell ref="F25:F27"/>
    <mergeCell ref="D25:D27"/>
    <mergeCell ref="B9:B12"/>
    <mergeCell ref="B13:B16"/>
    <mergeCell ref="C8:D8"/>
    <mergeCell ref="D9:D11"/>
    <mergeCell ref="C12:D12"/>
    <mergeCell ref="D13:D15"/>
    <mergeCell ref="L17:L19"/>
    <mergeCell ref="L21:L23"/>
    <mergeCell ref="L25:L27"/>
    <mergeCell ref="H21:H23"/>
    <mergeCell ref="H25:H27"/>
    <mergeCell ref="J37:J39"/>
    <mergeCell ref="L29:L31"/>
    <mergeCell ref="L33:L35"/>
    <mergeCell ref="L37:L39"/>
    <mergeCell ref="A3:A4"/>
    <mergeCell ref="B3:B4"/>
    <mergeCell ref="C3:C4"/>
    <mergeCell ref="F29:F31"/>
    <mergeCell ref="B17:B20"/>
    <mergeCell ref="D17:D19"/>
    <mergeCell ref="C20:D20"/>
    <mergeCell ref="C24:D24"/>
    <mergeCell ref="D21:D23"/>
    <mergeCell ref="A5:A20"/>
    <mergeCell ref="A21:A40"/>
    <mergeCell ref="B21:B24"/>
    <mergeCell ref="B33:B36"/>
    <mergeCell ref="B37:B40"/>
    <mergeCell ref="B25:B32"/>
    <mergeCell ref="H3:I3"/>
    <mergeCell ref="B5:B8"/>
    <mergeCell ref="F13:F15"/>
    <mergeCell ref="F21:F23"/>
    <mergeCell ref="F17:F19"/>
    <mergeCell ref="Q3:Q4"/>
    <mergeCell ref="R47:R48"/>
    <mergeCell ref="H33:H35"/>
    <mergeCell ref="P3:P4"/>
    <mergeCell ref="F5:F7"/>
    <mergeCell ref="H5:H7"/>
    <mergeCell ref="N5:N7"/>
    <mergeCell ref="F9:F11"/>
    <mergeCell ref="H9:H11"/>
    <mergeCell ref="N9:N11"/>
    <mergeCell ref="P5:P20"/>
    <mergeCell ref="H13:H15"/>
    <mergeCell ref="N13:N15"/>
    <mergeCell ref="J3:K3"/>
    <mergeCell ref="J5:J7"/>
    <mergeCell ref="J9:J11"/>
    <mergeCell ref="J13:J15"/>
    <mergeCell ref="J17:J19"/>
    <mergeCell ref="J41:J43"/>
    <mergeCell ref="N29:N31"/>
    <mergeCell ref="L3:M3"/>
    <mergeCell ref="L5:L7"/>
    <mergeCell ref="L9:L11"/>
    <mergeCell ref="L13:L15"/>
    <mergeCell ref="L41:L43"/>
    <mergeCell ref="H17:H19"/>
    <mergeCell ref="N17:N19"/>
    <mergeCell ref="A41:A45"/>
    <mergeCell ref="Q47:Q49"/>
    <mergeCell ref="A46:A51"/>
    <mergeCell ref="B51:O51"/>
    <mergeCell ref="B46:D46"/>
    <mergeCell ref="B47:D47"/>
    <mergeCell ref="B48:D48"/>
    <mergeCell ref="B50:D50"/>
    <mergeCell ref="B49:C49"/>
    <mergeCell ref="D41:D43"/>
    <mergeCell ref="F41:F43"/>
    <mergeCell ref="H41:H43"/>
    <mergeCell ref="N41:N43"/>
    <mergeCell ref="P41:P44"/>
    <mergeCell ref="B41:B45"/>
    <mergeCell ref="C32:D32"/>
    <mergeCell ref="D37:D39"/>
    <mergeCell ref="F37:F39"/>
    <mergeCell ref="H37:H39"/>
    <mergeCell ref="N37:N39"/>
    <mergeCell ref="P21:P40"/>
    <mergeCell ref="C55:C56"/>
    <mergeCell ref="D55:D56"/>
    <mergeCell ref="C57:C58"/>
    <mergeCell ref="D57:D58"/>
    <mergeCell ref="C59:C60"/>
    <mergeCell ref="D59:D60"/>
    <mergeCell ref="D3:E3"/>
    <mergeCell ref="F3:G3"/>
    <mergeCell ref="D5:D7"/>
    <mergeCell ref="C28:D28"/>
    <mergeCell ref="D33:D35"/>
    <mergeCell ref="C36:D36"/>
    <mergeCell ref="D29:D31"/>
    <mergeCell ref="F33:F35"/>
  </mergeCells>
  <printOptions horizontalCentered="1"/>
  <pageMargins left="1" right="1" top="1" bottom="1" header="0.5" footer="0.5"/>
  <pageSetup paperSize="9" scale="4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7"/>
  <sheetViews>
    <sheetView workbookViewId="0">
      <selection activeCell="D5" sqref="D5"/>
    </sheetView>
  </sheetViews>
  <sheetFormatPr baseColWidth="10" defaultRowHeight="15" x14ac:dyDescent="0.25"/>
  <sheetData>
    <row r="4" spans="4:5" x14ac:dyDescent="0.25">
      <c r="D4">
        <v>2798</v>
      </c>
    </row>
    <row r="5" spans="4:5" x14ac:dyDescent="0.25">
      <c r="D5">
        <v>1892</v>
      </c>
    </row>
    <row r="7" spans="4:5" x14ac:dyDescent="0.25">
      <c r="E7">
        <f>D4/D5</f>
        <v>1.4788583509513742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ejemplo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Osorio</dc:creator>
  <cp:lastModifiedBy>RUTH REYES</cp:lastModifiedBy>
  <cp:lastPrinted>2022-11-19T19:36:17Z</cp:lastPrinted>
  <dcterms:created xsi:type="dcterms:W3CDTF">2014-12-09T19:21:29Z</dcterms:created>
  <dcterms:modified xsi:type="dcterms:W3CDTF">2022-11-30T00:22:54Z</dcterms:modified>
</cp:coreProperties>
</file>